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tabRatio="855" activeTab="9"/>
  </bookViews>
  <sheets>
    <sheet name="社会工作" sheetId="1" r:id="rId1"/>
    <sheet name="行政管理" sheetId="4" r:id="rId2"/>
    <sheet name="公共事业管理（医学法学）" sheetId="3" r:id="rId3"/>
    <sheet name="公共事业管理" sheetId="5" r:id="rId4"/>
    <sheet name="信息管理与信息系统" sheetId="6" r:id="rId5"/>
    <sheet name="人力资源管理" sheetId="7" r:id="rId6"/>
    <sheet name="国际经济与贸易" sheetId="8" r:id="rId7"/>
    <sheet name="工商管理" sheetId="9" r:id="rId8"/>
    <sheet name="市场营销" sheetId="10" r:id="rId9"/>
    <sheet name="电子商务" sheetId="11" r:id="rId10"/>
    <sheet name="会计学" sheetId="13" r:id="rId11"/>
    <sheet name="物流管理" sheetId="12" r:id="rId12"/>
  </sheets>
  <calcPr calcId="124519"/>
</workbook>
</file>

<file path=xl/calcChain.xml><?xml version="1.0" encoding="utf-8"?>
<calcChain xmlns="http://schemas.openxmlformats.org/spreadsheetml/2006/main">
  <c r="G8" i="12"/>
  <c r="I3" i="13"/>
  <c r="J3" i="3"/>
  <c r="J3" i="4"/>
  <c r="K3" i="5"/>
  <c r="J3" i="6"/>
  <c r="I3" i="7"/>
  <c r="L3" i="8"/>
  <c r="L3" i="9"/>
  <c r="L3" i="10"/>
  <c r="L3" i="11"/>
  <c r="K3" i="12"/>
  <c r="K3" i="1"/>
</calcChain>
</file>

<file path=xl/sharedStrings.xml><?xml version="1.0" encoding="utf-8"?>
<sst xmlns="http://schemas.openxmlformats.org/spreadsheetml/2006/main" count="162" uniqueCount="111">
  <si>
    <t xml:space="preserve"> </t>
  </si>
  <si>
    <t>社会工作专业</t>
    <phoneticPr fontId="1" type="noConversion"/>
  </si>
  <si>
    <t>公共事业管理（医学法学）专业</t>
    <phoneticPr fontId="1" type="noConversion"/>
  </si>
  <si>
    <t>行政管理专业</t>
    <phoneticPr fontId="1" type="noConversion"/>
  </si>
  <si>
    <t>公共事业管理专业</t>
    <phoneticPr fontId="1" type="noConversion"/>
  </si>
  <si>
    <t>信息管理与信息系统专业</t>
    <phoneticPr fontId="1" type="noConversion"/>
  </si>
  <si>
    <t>毛泽东思想和中国特色社会主义理论体系概论</t>
    <phoneticPr fontId="1" type="noConversion"/>
  </si>
  <si>
    <t>内科学</t>
    <phoneticPr fontId="1" type="noConversion"/>
  </si>
  <si>
    <t>外科学</t>
    <phoneticPr fontId="1" type="noConversion"/>
  </si>
  <si>
    <t>公共事业管理</t>
    <phoneticPr fontId="1" type="noConversion"/>
  </si>
  <si>
    <t>民事诉讼法</t>
    <phoneticPr fontId="1" type="noConversion"/>
  </si>
  <si>
    <t>行政法与行政诉讼法（公管）</t>
    <phoneticPr fontId="1" type="noConversion"/>
  </si>
  <si>
    <t>医事法学</t>
    <phoneticPr fontId="1" type="noConversion"/>
  </si>
  <si>
    <t>法学概论</t>
    <phoneticPr fontId="1" type="noConversion"/>
  </si>
  <si>
    <t>人力资源管理与开发</t>
    <phoneticPr fontId="1" type="noConversion"/>
  </si>
  <si>
    <t>公共政策学</t>
    <phoneticPr fontId="1" type="noConversion"/>
  </si>
  <si>
    <t>行政管理学</t>
    <phoneticPr fontId="1" type="noConversion"/>
  </si>
  <si>
    <t>政府经济学</t>
    <phoneticPr fontId="1" type="noConversion"/>
  </si>
  <si>
    <t>学位绩点</t>
    <phoneticPr fontId="1" type="noConversion"/>
  </si>
  <si>
    <r>
      <rPr>
        <sz val="13"/>
        <color theme="1"/>
        <rFont val="宋体"/>
        <family val="2"/>
        <charset val="134"/>
      </rPr>
      <t>社会工作概论</t>
    </r>
  </si>
  <si>
    <r>
      <rPr>
        <sz val="13"/>
        <color theme="1"/>
        <rFont val="宋体"/>
        <family val="2"/>
        <charset val="134"/>
      </rPr>
      <t>社会学原理</t>
    </r>
    <phoneticPr fontId="1" type="noConversion"/>
  </si>
  <si>
    <r>
      <rPr>
        <sz val="13"/>
        <color theme="1"/>
        <rFont val="宋体"/>
        <family val="2"/>
        <charset val="134"/>
      </rPr>
      <t>个案工作</t>
    </r>
  </si>
  <si>
    <r>
      <rPr>
        <sz val="13"/>
        <color theme="1"/>
        <rFont val="宋体"/>
        <family val="2"/>
        <charset val="134"/>
      </rPr>
      <t>社会保障概论</t>
    </r>
  </si>
  <si>
    <r>
      <rPr>
        <sz val="13"/>
        <color theme="1"/>
        <rFont val="宋体"/>
        <family val="2"/>
        <charset val="134"/>
      </rPr>
      <t>社会政策概论</t>
    </r>
    <phoneticPr fontId="1" type="noConversion"/>
  </si>
  <si>
    <r>
      <rPr>
        <sz val="13"/>
        <color theme="1"/>
        <rFont val="宋体"/>
        <family val="2"/>
        <charset val="134"/>
      </rPr>
      <t>团体工作</t>
    </r>
    <phoneticPr fontId="1" type="noConversion"/>
  </si>
  <si>
    <r>
      <rPr>
        <sz val="13"/>
        <color theme="1"/>
        <rFont val="宋体"/>
        <family val="2"/>
        <charset val="134"/>
      </rPr>
      <t>社会福利思想</t>
    </r>
  </si>
  <si>
    <r>
      <rPr>
        <sz val="13"/>
        <color theme="1"/>
        <rFont val="宋体"/>
        <family val="2"/>
        <charset val="134"/>
      </rPr>
      <t>社会工作行政</t>
    </r>
  </si>
  <si>
    <r>
      <rPr>
        <sz val="13"/>
        <color theme="1"/>
        <rFont val="宋体"/>
        <family val="2"/>
        <charset val="134"/>
      </rPr>
      <t>社区工作</t>
    </r>
  </si>
  <si>
    <r>
      <rPr>
        <sz val="13"/>
        <color theme="1"/>
        <rFont val="宋体"/>
        <family val="2"/>
        <charset val="134"/>
      </rPr>
      <t>民法学</t>
    </r>
  </si>
  <si>
    <r>
      <rPr>
        <sz val="13"/>
        <color theme="1"/>
        <rFont val="宋体"/>
        <family val="2"/>
        <charset val="134"/>
      </rPr>
      <t>刑法学</t>
    </r>
  </si>
  <si>
    <r>
      <rPr>
        <sz val="13"/>
        <color theme="1"/>
        <rFont val="宋体"/>
        <family val="2"/>
        <charset val="134"/>
      </rPr>
      <t>管理学原理</t>
    </r>
  </si>
  <si>
    <r>
      <rPr>
        <sz val="13"/>
        <color theme="1"/>
        <rFont val="宋体"/>
        <family val="2"/>
        <charset val="134"/>
      </rPr>
      <t>社会学概论</t>
    </r>
  </si>
  <si>
    <r>
      <rPr>
        <sz val="13"/>
        <color theme="1"/>
        <rFont val="宋体"/>
        <family val="2"/>
        <charset val="134"/>
      </rPr>
      <t>政治学原理</t>
    </r>
  </si>
  <si>
    <r>
      <rPr>
        <sz val="13"/>
        <color theme="1"/>
        <rFont val="宋体"/>
        <family val="2"/>
        <charset val="134"/>
      </rPr>
      <t>领导科学概论</t>
    </r>
  </si>
  <si>
    <r>
      <rPr>
        <sz val="13"/>
        <color theme="1"/>
        <rFont val="宋体"/>
        <family val="2"/>
        <charset val="134"/>
      </rPr>
      <t>公共事业管理</t>
    </r>
  </si>
  <si>
    <r>
      <rPr>
        <sz val="13"/>
        <color theme="1"/>
        <rFont val="宋体"/>
        <family val="2"/>
        <charset val="134"/>
      </rPr>
      <t>政府经济学</t>
    </r>
  </si>
  <si>
    <r>
      <rPr>
        <sz val="13"/>
        <color theme="1"/>
        <rFont val="宋体"/>
        <family val="2"/>
        <charset val="134"/>
      </rPr>
      <t>公共政策学</t>
    </r>
  </si>
  <si>
    <r>
      <rPr>
        <sz val="13"/>
        <color theme="1"/>
        <rFont val="宋体"/>
        <family val="2"/>
        <charset val="134"/>
      </rPr>
      <t>西方经济学</t>
    </r>
  </si>
  <si>
    <r>
      <rPr>
        <sz val="13"/>
        <color theme="1"/>
        <rFont val="宋体"/>
        <family val="2"/>
        <charset val="134"/>
      </rPr>
      <t>法学导论</t>
    </r>
  </si>
  <si>
    <r>
      <rPr>
        <sz val="13"/>
        <color theme="1"/>
        <rFont val="宋体"/>
        <family val="2"/>
        <charset val="134"/>
      </rPr>
      <t>组织行为学</t>
    </r>
  </si>
  <si>
    <r>
      <rPr>
        <sz val="13"/>
        <color theme="1"/>
        <rFont val="宋体"/>
        <family val="2"/>
        <charset val="134"/>
      </rPr>
      <t>数据结构</t>
    </r>
  </si>
  <si>
    <r>
      <rPr>
        <sz val="13"/>
        <color theme="1"/>
        <rFont val="宋体"/>
        <family val="2"/>
        <charset val="134"/>
      </rPr>
      <t>信息管理学</t>
    </r>
  </si>
  <si>
    <r>
      <rPr>
        <sz val="13"/>
        <color theme="1"/>
        <rFont val="宋体"/>
        <family val="2"/>
        <charset val="134"/>
      </rPr>
      <t>信息存储与检索</t>
    </r>
  </si>
  <si>
    <r>
      <rPr>
        <sz val="13"/>
        <color theme="1"/>
        <rFont val="宋体"/>
        <family val="2"/>
        <charset val="134"/>
      </rPr>
      <t>管理信息系统</t>
    </r>
  </si>
  <si>
    <r>
      <rPr>
        <sz val="13"/>
        <color theme="1"/>
        <rFont val="宋体"/>
        <family val="2"/>
        <charset val="134"/>
      </rPr>
      <t>电子商务概论</t>
    </r>
  </si>
  <si>
    <t>人力资源管理专业</t>
    <phoneticPr fontId="1" type="noConversion"/>
  </si>
  <si>
    <t>微观经济学</t>
    <phoneticPr fontId="1" type="noConversion"/>
  </si>
  <si>
    <t>管理学原理</t>
    <phoneticPr fontId="1" type="noConversion"/>
  </si>
  <si>
    <t>宏观经济学</t>
    <phoneticPr fontId="1" type="noConversion"/>
  </si>
  <si>
    <t>劳动法</t>
    <phoneticPr fontId="1" type="noConversion"/>
  </si>
  <si>
    <t>人力资源管理</t>
    <phoneticPr fontId="1" type="noConversion"/>
  </si>
  <si>
    <t>薪酬管理</t>
    <phoneticPr fontId="1" type="noConversion"/>
  </si>
  <si>
    <t>绩效管理</t>
    <phoneticPr fontId="1" type="noConversion"/>
  </si>
  <si>
    <t>国际经济与贸易专业</t>
    <phoneticPr fontId="1" type="noConversion"/>
  </si>
  <si>
    <t>国际贸易理论</t>
    <phoneticPr fontId="1" type="noConversion"/>
  </si>
  <si>
    <t>国际金融</t>
    <phoneticPr fontId="1" type="noConversion"/>
  </si>
  <si>
    <t>国际商法</t>
    <phoneticPr fontId="1" type="noConversion"/>
  </si>
  <si>
    <t>国际市场营销</t>
    <phoneticPr fontId="1" type="noConversion"/>
  </si>
  <si>
    <t>国际贸易实务</t>
    <phoneticPr fontId="1" type="noConversion"/>
  </si>
  <si>
    <t>计量经济学</t>
    <phoneticPr fontId="1" type="noConversion"/>
  </si>
  <si>
    <t>外贸函电</t>
    <phoneticPr fontId="1" type="noConversion"/>
  </si>
  <si>
    <t>国际结算</t>
    <phoneticPr fontId="1" type="noConversion"/>
  </si>
  <si>
    <t>国际经济与技术合作</t>
    <phoneticPr fontId="1" type="noConversion"/>
  </si>
  <si>
    <t>工商管理专业</t>
    <phoneticPr fontId="1" type="noConversion"/>
  </si>
  <si>
    <t>会计学原理</t>
    <phoneticPr fontId="1" type="noConversion"/>
  </si>
  <si>
    <t>统计学</t>
    <phoneticPr fontId="1" type="noConversion"/>
  </si>
  <si>
    <t>管理信息系统</t>
    <phoneticPr fontId="1" type="noConversion"/>
  </si>
  <si>
    <t>运营管理</t>
    <phoneticPr fontId="1" type="noConversion"/>
  </si>
  <si>
    <t>财务管理</t>
    <phoneticPr fontId="1" type="noConversion"/>
  </si>
  <si>
    <t>质量管理</t>
    <phoneticPr fontId="1" type="noConversion"/>
  </si>
  <si>
    <t>企业战略管理</t>
    <phoneticPr fontId="1" type="noConversion"/>
  </si>
  <si>
    <t>市场营销</t>
    <phoneticPr fontId="1" type="noConversion"/>
  </si>
  <si>
    <t>市场营销专业</t>
    <phoneticPr fontId="1" type="noConversion"/>
  </si>
  <si>
    <t>经济法</t>
    <phoneticPr fontId="1" type="noConversion"/>
  </si>
  <si>
    <t>消费者行为学</t>
    <phoneticPr fontId="1" type="noConversion"/>
  </si>
  <si>
    <t>电子商务</t>
    <phoneticPr fontId="1" type="noConversion"/>
  </si>
  <si>
    <t>国际营销</t>
    <phoneticPr fontId="1" type="noConversion"/>
  </si>
  <si>
    <t>服务营销</t>
    <phoneticPr fontId="1" type="noConversion"/>
  </si>
  <si>
    <t>广告策划与管理</t>
    <phoneticPr fontId="1" type="noConversion"/>
  </si>
  <si>
    <t>电子商务专业</t>
    <phoneticPr fontId="1" type="noConversion"/>
  </si>
  <si>
    <t>会计学专业</t>
    <phoneticPr fontId="1" type="noConversion"/>
  </si>
  <si>
    <t>财务会计学（上）</t>
    <phoneticPr fontId="1" type="noConversion"/>
  </si>
  <si>
    <t>管理会计</t>
    <phoneticPr fontId="1" type="noConversion"/>
  </si>
  <si>
    <t>审计学</t>
    <phoneticPr fontId="1" type="noConversion"/>
  </si>
  <si>
    <t>物流管理</t>
    <phoneticPr fontId="1" type="noConversion"/>
  </si>
  <si>
    <t>运筹学</t>
    <phoneticPr fontId="1" type="noConversion"/>
  </si>
  <si>
    <t>仓储与配送管理</t>
    <phoneticPr fontId="1" type="noConversion"/>
  </si>
  <si>
    <t>管理决策</t>
    <phoneticPr fontId="1" type="noConversion"/>
  </si>
  <si>
    <t>物流成本管理</t>
    <phoneticPr fontId="1" type="noConversion"/>
  </si>
  <si>
    <t>供应链管理</t>
    <phoneticPr fontId="1" type="noConversion"/>
  </si>
  <si>
    <t>采购管理</t>
    <phoneticPr fontId="1" type="noConversion"/>
  </si>
  <si>
    <t>注： 优=95； 良=85； 中=75； 及格=65； 补考课程只计60分</t>
    <phoneticPr fontId="1" type="noConversion"/>
  </si>
  <si>
    <r>
      <rPr>
        <sz val="13"/>
        <color theme="1"/>
        <rFont val="宋体"/>
        <family val="2"/>
        <charset val="134"/>
      </rPr>
      <t>数据库原理与应用</t>
    </r>
    <r>
      <rPr>
        <sz val="13"/>
        <color theme="1"/>
        <rFont val="Times New Roman"/>
        <family val="1"/>
      </rPr>
      <t xml:space="preserve"> </t>
    </r>
    <phoneticPr fontId="1" type="noConversion"/>
  </si>
  <si>
    <t>成本会计</t>
    <phoneticPr fontId="1" type="noConversion"/>
  </si>
  <si>
    <t>采购管理</t>
    <phoneticPr fontId="1" type="noConversion"/>
  </si>
  <si>
    <t>运营管理</t>
    <phoneticPr fontId="1" type="noConversion"/>
  </si>
  <si>
    <t>库存管理</t>
    <phoneticPr fontId="1" type="noConversion"/>
  </si>
  <si>
    <t>运筹学</t>
    <phoneticPr fontId="1" type="noConversion"/>
  </si>
  <si>
    <t>物流成本管理</t>
    <phoneticPr fontId="1" type="noConversion"/>
  </si>
  <si>
    <t>第三方物流</t>
    <phoneticPr fontId="1" type="noConversion"/>
  </si>
  <si>
    <t>学位绩点</t>
    <phoneticPr fontId="1" type="noConversion"/>
  </si>
  <si>
    <t>物流管理专业</t>
    <phoneticPr fontId="1" type="noConversion"/>
  </si>
  <si>
    <t>物流管理（Z）专业</t>
    <phoneticPr fontId="1" type="noConversion"/>
  </si>
  <si>
    <t>计算机网络与通讯</t>
    <phoneticPr fontId="1" type="noConversion"/>
  </si>
  <si>
    <t>数据库技术</t>
    <phoneticPr fontId="1" type="noConversion"/>
  </si>
  <si>
    <t>电子商务安全与保密</t>
    <phoneticPr fontId="1" type="noConversion"/>
  </si>
  <si>
    <t>电子商务系统设计</t>
    <phoneticPr fontId="1" type="noConversion"/>
  </si>
  <si>
    <t>供应链与物流管理</t>
    <phoneticPr fontId="1" type="noConversion"/>
  </si>
  <si>
    <t>网络营销</t>
    <phoneticPr fontId="1" type="noConversion"/>
  </si>
  <si>
    <t>网络支付与结算</t>
    <phoneticPr fontId="1" type="noConversion"/>
  </si>
  <si>
    <t>电子商务网站设计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</si>
</sst>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0_ 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Times New Roman"/>
      <family val="1"/>
    </font>
    <font>
      <b/>
      <sz val="14"/>
      <color theme="1"/>
      <name val="宋体"/>
      <family val="2"/>
      <charset val="134"/>
    </font>
    <font>
      <b/>
      <sz val="14"/>
      <color theme="1"/>
      <name val="宋体"/>
      <family val="3"/>
      <charset val="134"/>
    </font>
    <font>
      <b/>
      <sz val="13"/>
      <color theme="1"/>
      <name val="宋体"/>
      <family val="3"/>
      <charset val="134"/>
    </font>
    <font>
      <sz val="13"/>
      <color theme="1"/>
      <name val="Times New Roman"/>
      <family val="1"/>
    </font>
    <font>
      <sz val="13"/>
      <color theme="1"/>
      <name val="宋体"/>
      <family val="2"/>
      <charset val="134"/>
    </font>
    <font>
      <sz val="13"/>
      <color theme="1"/>
      <name val="宋体"/>
      <family val="3"/>
      <charset val="134"/>
    </font>
    <font>
      <sz val="13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1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7" fillId="0" borderId="1" xfId="1" applyNumberFormat="1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B13" sqref="B13"/>
    </sheetView>
  </sheetViews>
  <sheetFormatPr defaultRowHeight="16.5"/>
  <cols>
    <col min="1" max="1" width="13.625" style="1" customWidth="1"/>
    <col min="2" max="2" width="12.125" style="1" customWidth="1"/>
    <col min="3" max="3" width="13.375" style="1" customWidth="1"/>
    <col min="4" max="4" width="16" style="1" customWidth="1"/>
    <col min="5" max="5" width="14.25" style="1" customWidth="1"/>
    <col min="6" max="6" width="15.5" style="1" customWidth="1"/>
    <col min="7" max="7" width="14" style="1" customWidth="1"/>
    <col min="8" max="8" width="16.75" style="1" customWidth="1"/>
    <col min="9" max="9" width="14.375" style="1" customWidth="1"/>
    <col min="10" max="10" width="13.375" style="1" customWidth="1"/>
    <col min="11" max="11" width="11.75" style="1" customWidth="1"/>
    <col min="12" max="12" width="12.5" style="1" customWidth="1"/>
    <col min="13" max="16384" width="9" style="1"/>
  </cols>
  <sheetData>
    <row r="1" spans="1:12" ht="21" customHeight="1">
      <c r="A1" s="22" t="s">
        <v>1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2" ht="45">
      <c r="A2" s="3" t="s">
        <v>19</v>
      </c>
      <c r="B2" s="3" t="s">
        <v>20</v>
      </c>
      <c r="C2" s="3" t="s">
        <v>21</v>
      </c>
      <c r="D2" s="9" t="s">
        <v>6</v>
      </c>
      <c r="E2" s="3" t="s">
        <v>22</v>
      </c>
      <c r="F2" s="3" t="s">
        <v>23</v>
      </c>
      <c r="G2" s="3" t="s">
        <v>24</v>
      </c>
      <c r="H2" s="3" t="s">
        <v>25</v>
      </c>
      <c r="I2" s="3" t="s">
        <v>26</v>
      </c>
      <c r="J2" s="3" t="s">
        <v>27</v>
      </c>
      <c r="K2" s="5" t="s">
        <v>18</v>
      </c>
    </row>
    <row r="3" spans="1:12" ht="2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6">
        <f>(SUM((A3-50)/10*4,(B3-50)/10*4,(C3-50)/10*5,(D3-50)/10*6,(E3-50)/10*4,(F3-50)/10*4,(G3-50)/10*5,(H3-50)/10*4,(I3-50)/10*4,(J3-50)/10*5))/45</f>
        <v>-5</v>
      </c>
      <c r="L3" s="2" t="s">
        <v>0</v>
      </c>
    </row>
    <row r="7" spans="1:12" ht="30.75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7:K7"/>
    <mergeCell ref="A1:K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6"/>
  <sheetViews>
    <sheetView tabSelected="1" workbookViewId="0">
      <selection activeCell="A2" sqref="A2:K2"/>
    </sheetView>
  </sheetViews>
  <sheetFormatPr defaultRowHeight="13.5"/>
  <cols>
    <col min="1" max="1" width="11" bestFit="1" customWidth="1"/>
    <col min="2" max="2" width="12.625" bestFit="1" customWidth="1"/>
    <col min="3" max="3" width="8.125" bestFit="1" customWidth="1"/>
    <col min="4" max="4" width="17.25" bestFit="1" customWidth="1"/>
    <col min="5" max="5" width="11" bestFit="1" customWidth="1"/>
    <col min="6" max="6" width="19.25" bestFit="1" customWidth="1"/>
    <col min="7" max="8" width="17.25" bestFit="1" customWidth="1"/>
    <col min="9" max="9" width="10.25" bestFit="1" customWidth="1"/>
    <col min="10" max="10" width="15.125" bestFit="1" customWidth="1"/>
    <col min="11" max="11" width="17" customWidth="1"/>
    <col min="12" max="12" width="10.75" bestFit="1" customWidth="1"/>
  </cols>
  <sheetData>
    <row r="1" spans="1:12" s="1" customFormat="1" ht="24.95" customHeight="1">
      <c r="A1" s="22" t="s">
        <v>79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s="1" customFormat="1" ht="24.95" customHeight="1">
      <c r="A2" s="28" t="s">
        <v>46</v>
      </c>
      <c r="B2" s="29" t="s">
        <v>48</v>
      </c>
      <c r="C2" s="29" t="s">
        <v>75</v>
      </c>
      <c r="D2" s="29" t="s">
        <v>103</v>
      </c>
      <c r="E2" s="29" t="s">
        <v>104</v>
      </c>
      <c r="F2" s="30" t="s">
        <v>105</v>
      </c>
      <c r="G2" s="29" t="s">
        <v>106</v>
      </c>
      <c r="H2" s="29" t="s">
        <v>107</v>
      </c>
      <c r="I2" s="29" t="s">
        <v>108</v>
      </c>
      <c r="J2" s="29" t="s">
        <v>109</v>
      </c>
      <c r="K2" s="30" t="s">
        <v>110</v>
      </c>
      <c r="L2" s="5" t="s">
        <v>18</v>
      </c>
    </row>
    <row r="3" spans="1:12" s="1" customFormat="1" ht="24.9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6"/>
      <c r="L3" s="6">
        <f>(SUM((A3-50)/10*3,(B3-50)/10*2,(C3-50)/10*3,(D3-50)/10*3,(E3-50)/10*3,(F3-50)/10*2,(G3-50)/10*3,(H3-50)/10*3,(I3-50)/10*3,(J3-50)/10*2,(K3-50)/10*3))/30</f>
        <v>-5</v>
      </c>
    </row>
    <row r="6" spans="1:12" ht="28.5" customHeight="1">
      <c r="A6" s="20" t="s">
        <v>91</v>
      </c>
      <c r="B6" s="21"/>
      <c r="C6" s="21"/>
      <c r="D6" s="21"/>
      <c r="E6" s="21"/>
      <c r="F6" s="21"/>
      <c r="G6" s="21"/>
      <c r="H6" s="21"/>
      <c r="I6" s="21"/>
      <c r="J6" s="21"/>
      <c r="K6" s="21"/>
    </row>
  </sheetData>
  <mergeCells count="2">
    <mergeCell ref="A1:L1"/>
    <mergeCell ref="A6:K6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E11" sqref="E11"/>
    </sheetView>
  </sheetViews>
  <sheetFormatPr defaultRowHeight="13.5"/>
  <cols>
    <col min="1" max="2" width="12.625" bestFit="1" customWidth="1"/>
    <col min="3" max="3" width="19.5" customWidth="1"/>
    <col min="4" max="4" width="13.75" customWidth="1"/>
    <col min="5" max="5" width="13.125" customWidth="1"/>
    <col min="6" max="6" width="13.625" customWidth="1"/>
    <col min="7" max="7" width="11.25" customWidth="1"/>
    <col min="8" max="8" width="10.25" bestFit="1" customWidth="1"/>
    <col min="9" max="9" width="10.75" bestFit="1" customWidth="1"/>
  </cols>
  <sheetData>
    <row r="1" spans="1:11" ht="24.95" customHeight="1">
      <c r="A1" s="22" t="s">
        <v>80</v>
      </c>
      <c r="B1" s="22"/>
      <c r="C1" s="22"/>
      <c r="D1" s="22"/>
      <c r="E1" s="22"/>
      <c r="F1" s="22"/>
      <c r="G1" s="22"/>
      <c r="H1" s="22"/>
      <c r="I1" s="22"/>
    </row>
    <row r="2" spans="1:11" ht="24.95" customHeight="1">
      <c r="A2" s="8" t="s">
        <v>46</v>
      </c>
      <c r="B2" s="8" t="s">
        <v>48</v>
      </c>
      <c r="C2" s="8" t="s">
        <v>81</v>
      </c>
      <c r="D2" s="8" t="s">
        <v>93</v>
      </c>
      <c r="E2" s="9" t="s">
        <v>47</v>
      </c>
      <c r="F2" s="8" t="s">
        <v>82</v>
      </c>
      <c r="G2" s="8" t="s">
        <v>68</v>
      </c>
      <c r="H2" s="8" t="s">
        <v>83</v>
      </c>
      <c r="I2" s="5" t="s">
        <v>18</v>
      </c>
    </row>
    <row r="3" spans="1:11" ht="24.95" customHeight="1">
      <c r="A3" s="3"/>
      <c r="B3" s="3"/>
      <c r="C3" s="3"/>
      <c r="D3" s="3"/>
      <c r="E3" s="3"/>
      <c r="F3" s="3"/>
      <c r="G3" s="3"/>
      <c r="H3" s="3"/>
      <c r="I3" s="6">
        <f>(SUM((A3-50)/10*3,(B3-50)/10*3,(C3-50)/10*3,(D3-50)/10*3,(E3-50)/10*3,(F3-50)/10*3,(G3-50)/10*3,(H3-50)/10*3))/24</f>
        <v>-5</v>
      </c>
    </row>
    <row r="7" spans="1:11" ht="26.25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1:I1"/>
    <mergeCell ref="A7:K7"/>
  </mergeCells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1"/>
  <sheetViews>
    <sheetView workbookViewId="0">
      <selection activeCell="K23" sqref="K23"/>
    </sheetView>
  </sheetViews>
  <sheetFormatPr defaultRowHeight="13.5"/>
  <cols>
    <col min="1" max="2" width="12.625" bestFit="1" customWidth="1"/>
    <col min="3" max="3" width="10.125" customWidth="1"/>
    <col min="4" max="4" width="10.25" bestFit="1" customWidth="1"/>
    <col min="5" max="5" width="13.875" customWidth="1"/>
    <col min="6" max="6" width="17.375" bestFit="1" customWidth="1"/>
    <col min="7" max="7" width="10.25" bestFit="1" customWidth="1"/>
    <col min="8" max="8" width="15" bestFit="1" customWidth="1"/>
    <col min="9" max="9" width="12.625" bestFit="1" customWidth="1"/>
    <col min="10" max="10" width="10.25" bestFit="1" customWidth="1"/>
    <col min="11" max="11" width="10.75" bestFit="1" customWidth="1"/>
  </cols>
  <sheetData>
    <row r="1" spans="1:11" ht="24.95" customHeight="1">
      <c r="A1" s="25" t="s">
        <v>101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ht="24.95" customHeight="1">
      <c r="A2" s="8" t="s">
        <v>46</v>
      </c>
      <c r="B2" s="8" t="s">
        <v>47</v>
      </c>
      <c r="C2" s="8" t="s">
        <v>65</v>
      </c>
      <c r="D2" s="8" t="s">
        <v>84</v>
      </c>
      <c r="E2" s="8" t="s">
        <v>85</v>
      </c>
      <c r="F2" s="8" t="s">
        <v>86</v>
      </c>
      <c r="G2" s="8" t="s">
        <v>87</v>
      </c>
      <c r="H2" s="8" t="s">
        <v>88</v>
      </c>
      <c r="I2" s="12" t="s">
        <v>89</v>
      </c>
      <c r="J2" s="7" t="s">
        <v>90</v>
      </c>
      <c r="K2" s="5" t="s">
        <v>18</v>
      </c>
    </row>
    <row r="3" spans="1:11" ht="24.95" customHeight="1">
      <c r="A3" s="3"/>
      <c r="B3" s="3"/>
      <c r="C3" s="3"/>
      <c r="D3" s="3"/>
      <c r="E3" s="3"/>
      <c r="F3" s="3"/>
      <c r="G3" s="3"/>
      <c r="H3" s="3"/>
      <c r="I3" s="6"/>
      <c r="J3" s="3"/>
      <c r="K3" s="6">
        <f>(SUM((A3-50)/10*3,(B3-50)/10*3,(C3-50)/10*3,(D3-50)/10*3,(E3-50)/10*3,(F3-50)/10*3,(G3-50)/10*3,(H3-50)/10*3,(I3-50)/10*3,(J3-50)/10*3))/30</f>
        <v>-5</v>
      </c>
    </row>
    <row r="6" spans="1:11" ht="24.95" customHeight="1">
      <c r="A6" s="22" t="s">
        <v>102</v>
      </c>
      <c r="B6" s="22"/>
      <c r="C6" s="22"/>
      <c r="D6" s="22"/>
      <c r="E6" s="22"/>
      <c r="F6" s="22"/>
      <c r="G6" s="22"/>
    </row>
    <row r="7" spans="1:11" ht="24.95" customHeight="1">
      <c r="A7" s="8" t="s">
        <v>94</v>
      </c>
      <c r="B7" s="8" t="s">
        <v>95</v>
      </c>
      <c r="C7" s="8" t="s">
        <v>96</v>
      </c>
      <c r="D7" s="8" t="s">
        <v>97</v>
      </c>
      <c r="E7" s="8" t="s">
        <v>98</v>
      </c>
      <c r="F7" s="8" t="s">
        <v>99</v>
      </c>
      <c r="G7" s="18" t="s">
        <v>100</v>
      </c>
      <c r="H7" s="14"/>
      <c r="I7" s="15"/>
      <c r="J7" s="16"/>
      <c r="K7" s="17"/>
    </row>
    <row r="8" spans="1:11" s="19" customFormat="1" ht="24.95" customHeight="1">
      <c r="A8" s="3"/>
      <c r="B8" s="3"/>
      <c r="C8" s="3"/>
      <c r="D8" s="3"/>
      <c r="E8" s="3"/>
      <c r="F8" s="3"/>
      <c r="G8" s="6">
        <f>(SUM((A8-50)/10*3,(B8-50)/10*3,(C8-50)/10*3,(D8-50)/10*3,(E8-50)/10*3,(F8-50)/10*3))/18</f>
        <v>-5</v>
      </c>
    </row>
    <row r="11" spans="1:11" ht="23.25" customHeight="1">
      <c r="A11" s="20" t="s">
        <v>91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</row>
  </sheetData>
  <mergeCells count="3">
    <mergeCell ref="A1:K1"/>
    <mergeCell ref="A11:K11"/>
    <mergeCell ref="A6:G6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8"/>
  <sheetViews>
    <sheetView workbookViewId="0">
      <selection activeCell="H2" sqref="H2"/>
    </sheetView>
  </sheetViews>
  <sheetFormatPr defaultRowHeight="13.5"/>
  <cols>
    <col min="1" max="1" width="10.25" bestFit="1" customWidth="1"/>
    <col min="2" max="2" width="12.625" bestFit="1" customWidth="1"/>
    <col min="3" max="3" width="21.875" customWidth="1"/>
    <col min="4" max="4" width="13.75" customWidth="1"/>
    <col min="5" max="8" width="12.625" bestFit="1" customWidth="1"/>
    <col min="9" max="9" width="15" bestFit="1" customWidth="1"/>
    <col min="10" max="10" width="10.75" bestFit="1" customWidth="1"/>
  </cols>
  <sheetData>
    <row r="1" spans="1:11" ht="24.95" customHeight="1">
      <c r="A1" s="24" t="s">
        <v>3</v>
      </c>
      <c r="B1" s="23"/>
      <c r="C1" s="23"/>
      <c r="D1" s="23"/>
      <c r="E1" s="23"/>
      <c r="F1" s="23"/>
      <c r="G1" s="23"/>
      <c r="H1" s="23"/>
      <c r="I1" s="23"/>
      <c r="J1" s="23"/>
    </row>
    <row r="2" spans="1:11" ht="24.95" customHeight="1">
      <c r="A2" s="8" t="s">
        <v>13</v>
      </c>
      <c r="B2" s="3" t="s">
        <v>30</v>
      </c>
      <c r="C2" s="10" t="s">
        <v>14</v>
      </c>
      <c r="D2" s="3" t="s">
        <v>31</v>
      </c>
      <c r="E2" s="3" t="s">
        <v>32</v>
      </c>
      <c r="F2" s="8" t="s">
        <v>15</v>
      </c>
      <c r="G2" s="8" t="s">
        <v>16</v>
      </c>
      <c r="H2" s="8" t="s">
        <v>17</v>
      </c>
      <c r="I2" s="3" t="s">
        <v>33</v>
      </c>
      <c r="J2" s="5" t="s">
        <v>18</v>
      </c>
    </row>
    <row r="3" spans="1:11" ht="24.95" customHeight="1">
      <c r="A3" s="3"/>
      <c r="B3" s="3"/>
      <c r="C3" s="3"/>
      <c r="D3" s="3"/>
      <c r="E3" s="3"/>
      <c r="F3" s="3"/>
      <c r="G3" s="3"/>
      <c r="H3" s="3"/>
      <c r="I3" s="3"/>
      <c r="J3" s="6">
        <f>(SUM((A3-50)/10*3,(B3-50)/10*3,(C3-50)/10*3,(D3-50)/10*3,(E3-50)/10*4,(F3-50)/10*3,(G3-50)/10*3,(H3-50)/10*3,(I3-50)/10*3))/28</f>
        <v>-5</v>
      </c>
    </row>
    <row r="8" spans="1:11" ht="24.75" customHeight="1">
      <c r="A8" s="20" t="s">
        <v>91</v>
      </c>
      <c r="B8" s="21"/>
      <c r="C8" s="21"/>
      <c r="D8" s="21"/>
      <c r="E8" s="21"/>
      <c r="F8" s="21"/>
      <c r="G8" s="21"/>
      <c r="H8" s="21"/>
      <c r="I8" s="21"/>
      <c r="J8" s="21"/>
      <c r="K8" s="21"/>
    </row>
  </sheetData>
  <mergeCells count="2">
    <mergeCell ref="A1:J1"/>
    <mergeCell ref="A8:K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A7" sqref="A7:K7"/>
    </sheetView>
  </sheetViews>
  <sheetFormatPr defaultRowHeight="13.5"/>
  <cols>
    <col min="3" max="3" width="13.5" customWidth="1"/>
    <col min="6" max="6" width="16.25" customWidth="1"/>
    <col min="7" max="7" width="15.125" customWidth="1"/>
    <col min="8" max="8" width="31.125" customWidth="1"/>
    <col min="9" max="9" width="12.875" customWidth="1"/>
    <col min="10" max="10" width="11.875" customWidth="1"/>
  </cols>
  <sheetData>
    <row r="1" spans="1:11" ht="24.95" customHeight="1">
      <c r="A1" s="24" t="s">
        <v>2</v>
      </c>
      <c r="B1" s="23"/>
      <c r="C1" s="23"/>
      <c r="D1" s="23"/>
      <c r="E1" s="23"/>
      <c r="F1" s="23"/>
      <c r="G1" s="23"/>
      <c r="H1" s="23"/>
      <c r="I1" s="23"/>
      <c r="J1" s="23"/>
    </row>
    <row r="2" spans="1:11" ht="24.95" customHeight="1">
      <c r="A2" s="3" t="s">
        <v>28</v>
      </c>
      <c r="B2" s="3" t="s">
        <v>29</v>
      </c>
      <c r="C2" s="3" t="s">
        <v>30</v>
      </c>
      <c r="D2" s="7" t="s">
        <v>7</v>
      </c>
      <c r="E2" s="8" t="s">
        <v>8</v>
      </c>
      <c r="F2" s="8" t="s">
        <v>9</v>
      </c>
      <c r="G2" s="8" t="s">
        <v>10</v>
      </c>
      <c r="H2" s="9" t="s">
        <v>11</v>
      </c>
      <c r="I2" s="8" t="s">
        <v>12</v>
      </c>
      <c r="J2" s="5" t="s">
        <v>18</v>
      </c>
    </row>
    <row r="3" spans="1:11" ht="24.95" customHeight="1">
      <c r="A3" s="3"/>
      <c r="B3" s="3"/>
      <c r="C3" s="3"/>
      <c r="D3" s="3"/>
      <c r="E3" s="3"/>
      <c r="F3" s="3"/>
      <c r="G3" s="3"/>
      <c r="H3" s="3"/>
      <c r="I3" s="3"/>
      <c r="J3" s="6">
        <f>(SUM((A3-50)/10*3,(B3-50)/10*4,(C3-50)/10*2,(D3-50)/10*6,(E3-50)/10*5,(F3-50)/10*2,(G3-50)/10*3,(H3-50)/10*3,(I3-50)/10*3))/31</f>
        <v>-5</v>
      </c>
    </row>
    <row r="7" spans="1:11" ht="30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1:J1"/>
    <mergeCell ref="A7:K7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A7" sqref="A7:K7"/>
    </sheetView>
  </sheetViews>
  <sheetFormatPr defaultRowHeight="13.5"/>
  <cols>
    <col min="1" max="1" width="10.25" bestFit="1" customWidth="1"/>
    <col min="2" max="5" width="12.625" bestFit="1" customWidth="1"/>
    <col min="6" max="6" width="15" bestFit="1" customWidth="1"/>
    <col min="7" max="7" width="20.5" customWidth="1"/>
    <col min="8" max="8" width="12.625" customWidth="1"/>
    <col min="9" max="9" width="14.625" customWidth="1"/>
    <col min="10" max="10" width="14.125" customWidth="1"/>
    <col min="11" max="11" width="12.125" customWidth="1"/>
  </cols>
  <sheetData>
    <row r="1" spans="1:11" ht="24.95" customHeight="1">
      <c r="A1" s="24" t="s">
        <v>4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24.95" customHeight="1">
      <c r="A2" s="3" t="s">
        <v>38</v>
      </c>
      <c r="B2" s="3" t="s">
        <v>32</v>
      </c>
      <c r="C2" s="3" t="s">
        <v>30</v>
      </c>
      <c r="D2" s="3" t="s">
        <v>31</v>
      </c>
      <c r="E2" s="3" t="s">
        <v>37</v>
      </c>
      <c r="F2" s="3" t="s">
        <v>34</v>
      </c>
      <c r="G2" s="10" t="s">
        <v>14</v>
      </c>
      <c r="H2" s="3" t="s">
        <v>36</v>
      </c>
      <c r="I2" s="3" t="s">
        <v>33</v>
      </c>
      <c r="J2" s="3" t="s">
        <v>35</v>
      </c>
      <c r="K2" s="5" t="s">
        <v>18</v>
      </c>
    </row>
    <row r="3" spans="1:11" ht="24.95" customHeight="1">
      <c r="A3" s="3"/>
      <c r="B3" s="3"/>
      <c r="C3" s="3"/>
      <c r="D3" s="3"/>
      <c r="E3" s="3"/>
      <c r="F3" s="3"/>
      <c r="G3" s="3"/>
      <c r="H3" s="3"/>
      <c r="I3" s="3"/>
      <c r="J3" s="6"/>
      <c r="K3" s="11">
        <f>(SUM((A3-50)/10*3,(B3-50)/10*4,(C3-50)/10*3,(D3-50)/10*3,(E3-50)/10*4,(F3-50)/10*3,(G3-50)/10*3,(H3-50)/10*3,(I3-50)/10*3,(J3-50)/10*3))/32</f>
        <v>-5</v>
      </c>
    </row>
    <row r="7" spans="1:11" ht="33.75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1:K1"/>
    <mergeCell ref="A7:K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8"/>
  <sheetViews>
    <sheetView workbookViewId="0">
      <selection activeCell="A8" sqref="A8:K8"/>
    </sheetView>
  </sheetViews>
  <sheetFormatPr defaultRowHeight="13.5"/>
  <cols>
    <col min="1" max="3" width="12.625" bestFit="1" customWidth="1"/>
    <col min="4" max="4" width="10.25" bestFit="1" customWidth="1"/>
    <col min="5" max="5" width="18.75" customWidth="1"/>
    <col min="6" max="6" width="17.375" bestFit="1" customWidth="1"/>
    <col min="7" max="8" width="15" bestFit="1" customWidth="1"/>
    <col min="9" max="9" width="12.625" bestFit="1" customWidth="1"/>
    <col min="10" max="10" width="10.75" bestFit="1" customWidth="1"/>
  </cols>
  <sheetData>
    <row r="1" spans="1:11" ht="24.95" customHeight="1">
      <c r="A1" s="22" t="s">
        <v>5</v>
      </c>
      <c r="B1" s="22"/>
      <c r="C1" s="22"/>
      <c r="D1" s="22"/>
      <c r="E1" s="22"/>
      <c r="F1" s="22"/>
      <c r="G1" s="22"/>
      <c r="H1" s="22"/>
      <c r="I1" s="22"/>
      <c r="J1" s="22"/>
    </row>
    <row r="2" spans="1:11" ht="24.95" customHeight="1">
      <c r="A2" s="3" t="s">
        <v>37</v>
      </c>
      <c r="B2" s="3" t="s">
        <v>41</v>
      </c>
      <c r="C2" s="3" t="s">
        <v>30</v>
      </c>
      <c r="D2" s="3" t="s">
        <v>40</v>
      </c>
      <c r="E2" s="4" t="s">
        <v>92</v>
      </c>
      <c r="F2" s="3" t="s">
        <v>42</v>
      </c>
      <c r="G2" s="3" t="s">
        <v>44</v>
      </c>
      <c r="H2" s="3" t="s">
        <v>43</v>
      </c>
      <c r="I2" s="3" t="s">
        <v>39</v>
      </c>
      <c r="J2" s="5" t="s">
        <v>18</v>
      </c>
    </row>
    <row r="3" spans="1:11" ht="24.95" customHeight="1">
      <c r="A3" s="3"/>
      <c r="B3" s="3"/>
      <c r="C3" s="3"/>
      <c r="D3" s="3"/>
      <c r="E3" s="3"/>
      <c r="F3" s="3"/>
      <c r="G3" s="3"/>
      <c r="H3" s="3"/>
      <c r="I3" s="3"/>
      <c r="J3" s="6">
        <f>(SUM((A3-50)/10*3,(B3-50)/10*3,(C3-50)/10*3,(D3-50)/10*3,(E3-50)/10*4,(F3-50)/10*3,(G3-50)/10*3,(H3-50)/10*3,(I3-50)/10*3))/28</f>
        <v>-5</v>
      </c>
    </row>
    <row r="8" spans="1:11" ht="30" customHeight="1">
      <c r="A8" s="20" t="s">
        <v>91</v>
      </c>
      <c r="B8" s="21"/>
      <c r="C8" s="21"/>
      <c r="D8" s="21"/>
      <c r="E8" s="21"/>
      <c r="F8" s="21"/>
      <c r="G8" s="21"/>
      <c r="H8" s="21"/>
      <c r="I8" s="21"/>
      <c r="J8" s="21"/>
      <c r="K8" s="21"/>
    </row>
  </sheetData>
  <mergeCells count="2">
    <mergeCell ref="A1:J1"/>
    <mergeCell ref="A8:K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sqref="A1:K7"/>
    </sheetView>
  </sheetViews>
  <sheetFormatPr defaultRowHeight="13.5"/>
  <cols>
    <col min="1" max="3" width="12.625" bestFit="1" customWidth="1"/>
    <col min="4" max="4" width="15" bestFit="1" customWidth="1"/>
    <col min="5" max="5" width="13.375" customWidth="1"/>
    <col min="6" max="6" width="15" bestFit="1" customWidth="1"/>
    <col min="7" max="7" width="12.25" customWidth="1"/>
    <col min="8" max="8" width="12.125" customWidth="1"/>
    <col min="9" max="9" width="12.25" customWidth="1"/>
  </cols>
  <sheetData>
    <row r="1" spans="1:11" ht="24.95" customHeight="1">
      <c r="A1" s="22" t="s">
        <v>45</v>
      </c>
      <c r="B1" s="22"/>
      <c r="C1" s="22"/>
      <c r="D1" s="22"/>
      <c r="E1" s="22"/>
      <c r="F1" s="22"/>
      <c r="G1" s="22"/>
      <c r="H1" s="22"/>
      <c r="I1" s="22"/>
    </row>
    <row r="2" spans="1:11" ht="24.95" customHeight="1">
      <c r="A2" s="8" t="s">
        <v>46</v>
      </c>
      <c r="B2" s="8" t="s">
        <v>47</v>
      </c>
      <c r="C2" s="8" t="s">
        <v>48</v>
      </c>
      <c r="D2" s="3" t="s">
        <v>43</v>
      </c>
      <c r="E2" s="9" t="s">
        <v>49</v>
      </c>
      <c r="F2" s="8" t="s">
        <v>50</v>
      </c>
      <c r="G2" s="8" t="s">
        <v>51</v>
      </c>
      <c r="H2" s="8" t="s">
        <v>52</v>
      </c>
      <c r="I2" s="5" t="s">
        <v>18</v>
      </c>
    </row>
    <row r="3" spans="1:11" ht="24.95" customHeight="1">
      <c r="A3" s="3"/>
      <c r="B3" s="3"/>
      <c r="C3" s="3"/>
      <c r="D3" s="3"/>
      <c r="E3" s="3"/>
      <c r="F3" s="3"/>
      <c r="G3" s="3"/>
      <c r="H3" s="3"/>
      <c r="I3" s="6">
        <f>(SUM((A3-50)/10*3,(B3-50)/10*3,(C3-50)/10*2,(D3-50)/10*3,(E3-50)/10*3,(F3-50)/10*3,(G3-50)/10*3,(H3-50)/10*3))/23</f>
        <v>-5</v>
      </c>
    </row>
    <row r="7" spans="1:11" ht="26.25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1:I1"/>
    <mergeCell ref="A7:K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I28" sqref="I28"/>
    </sheetView>
  </sheetViews>
  <sheetFormatPr defaultRowHeight="13.5"/>
  <cols>
    <col min="1" max="2" width="12.625" bestFit="1" customWidth="1"/>
    <col min="3" max="3" width="15" bestFit="1" customWidth="1"/>
    <col min="4" max="4" width="10.75" customWidth="1"/>
    <col min="5" max="5" width="10.25" bestFit="1" customWidth="1"/>
    <col min="6" max="7" width="15" bestFit="1" customWidth="1"/>
    <col min="8" max="8" width="12.625" bestFit="1" customWidth="1"/>
    <col min="9" max="10" width="10.25" bestFit="1" customWidth="1"/>
    <col min="11" max="11" width="22.625" customWidth="1"/>
    <col min="12" max="12" width="14.25" customWidth="1"/>
  </cols>
  <sheetData>
    <row r="1" spans="1:12" ht="24.95" customHeight="1">
      <c r="A1" s="22" t="s">
        <v>53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24.95" customHeight="1">
      <c r="A2" s="8" t="s">
        <v>46</v>
      </c>
      <c r="B2" s="8" t="s">
        <v>48</v>
      </c>
      <c r="C2" s="8" t="s">
        <v>54</v>
      </c>
      <c r="D2" s="9" t="s">
        <v>55</v>
      </c>
      <c r="E2" s="8" t="s">
        <v>56</v>
      </c>
      <c r="F2" s="8" t="s">
        <v>57</v>
      </c>
      <c r="G2" s="8" t="s">
        <v>58</v>
      </c>
      <c r="H2" s="8" t="s">
        <v>59</v>
      </c>
      <c r="I2" s="8" t="s">
        <v>60</v>
      </c>
      <c r="J2" s="8" t="s">
        <v>61</v>
      </c>
      <c r="K2" s="13" t="s">
        <v>62</v>
      </c>
      <c r="L2" s="5" t="s">
        <v>18</v>
      </c>
    </row>
    <row r="3" spans="1:12" ht="24.9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6"/>
      <c r="L3" s="6">
        <f>(SUM((A3-50)/10*3,(B3-50)/10*3,(C3-50)/10*3,(D3-50)/10*3,(E3-50)/10*3,(F3-50)/10*3,(G3-50)/10*3,(H3-50)/10*3,(I3-50)/10*2,(J3-50)/10*3,(K3-50)/10*3))/32</f>
        <v>-5</v>
      </c>
    </row>
    <row r="7" spans="1:12" ht="24.75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1:L1"/>
    <mergeCell ref="A7:K7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J21" sqref="J21"/>
    </sheetView>
  </sheetViews>
  <sheetFormatPr defaultRowHeight="13.5"/>
  <cols>
    <col min="1" max="3" width="12.625" bestFit="1" customWidth="1"/>
    <col min="4" max="4" width="8.125" bestFit="1" customWidth="1"/>
    <col min="5" max="5" width="15" bestFit="1" customWidth="1"/>
    <col min="6" max="8" width="10.25" bestFit="1" customWidth="1"/>
    <col min="9" max="10" width="15" bestFit="1" customWidth="1"/>
    <col min="11" max="11" width="10.5" customWidth="1"/>
    <col min="12" max="12" width="10.75" bestFit="1" customWidth="1"/>
  </cols>
  <sheetData>
    <row r="1" spans="1:12" ht="24.95" customHeight="1">
      <c r="A1" s="22" t="s">
        <v>63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24.95" customHeight="1">
      <c r="A2" s="8" t="s">
        <v>46</v>
      </c>
      <c r="B2" s="8" t="s">
        <v>47</v>
      </c>
      <c r="C2" s="8" t="s">
        <v>64</v>
      </c>
      <c r="D2" s="9" t="s">
        <v>65</v>
      </c>
      <c r="E2" s="8" t="s">
        <v>66</v>
      </c>
      <c r="F2" s="8" t="s">
        <v>67</v>
      </c>
      <c r="G2" s="8" t="s">
        <v>68</v>
      </c>
      <c r="H2" s="8" t="s">
        <v>69</v>
      </c>
      <c r="I2" s="8" t="s">
        <v>50</v>
      </c>
      <c r="J2" s="8" t="s">
        <v>70</v>
      </c>
      <c r="K2" s="13" t="s">
        <v>71</v>
      </c>
      <c r="L2" s="5" t="s">
        <v>18</v>
      </c>
    </row>
    <row r="3" spans="1:12" ht="24.9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6"/>
      <c r="L3" s="6">
        <f>(SUM((A3-50)/10*3,(B3-50)/10*3,(C3-50)/10*3,(D3-50)/10*3,(E3-50)/10*3,(F3-50)/10*3,(G3-50)/10*3,(H3-50)/10*3,(I3-50)/10*3,(J3-50)/10*3,(K3-50)/10*3))/33</f>
        <v>-5</v>
      </c>
    </row>
    <row r="7" spans="1:12" ht="28.5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1:L1"/>
    <mergeCell ref="A7:K7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E19" sqref="E19"/>
    </sheetView>
  </sheetViews>
  <sheetFormatPr defaultRowHeight="13.5"/>
  <cols>
    <col min="1" max="2" width="12.625" bestFit="1" customWidth="1"/>
    <col min="3" max="3" width="8.125" bestFit="1" customWidth="1"/>
    <col min="4" max="4" width="12.625" bestFit="1" customWidth="1"/>
    <col min="5" max="5" width="15" bestFit="1" customWidth="1"/>
    <col min="6" max="6" width="10.25" customWidth="1"/>
    <col min="7" max="7" width="15" bestFit="1" customWidth="1"/>
    <col min="8" max="8" width="10.25" bestFit="1" customWidth="1"/>
    <col min="9" max="9" width="12.25" customWidth="1"/>
    <col min="10" max="10" width="10.25" bestFit="1" customWidth="1"/>
    <col min="11" max="11" width="19" customWidth="1"/>
    <col min="12" max="12" width="10.75" bestFit="1" customWidth="1"/>
  </cols>
  <sheetData>
    <row r="1" spans="1:12" ht="24.95" customHeight="1">
      <c r="A1" s="22" t="s">
        <v>72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24.95" customHeight="1">
      <c r="A2" s="8" t="s">
        <v>46</v>
      </c>
      <c r="B2" s="8" t="s">
        <v>47</v>
      </c>
      <c r="C2" s="8" t="s">
        <v>73</v>
      </c>
      <c r="D2" s="8" t="s">
        <v>64</v>
      </c>
      <c r="E2" s="8" t="s">
        <v>54</v>
      </c>
      <c r="F2" s="13" t="s">
        <v>71</v>
      </c>
      <c r="G2" s="8" t="s">
        <v>74</v>
      </c>
      <c r="H2" s="8" t="s">
        <v>75</v>
      </c>
      <c r="I2" s="8" t="s">
        <v>76</v>
      </c>
      <c r="J2" s="8" t="s">
        <v>77</v>
      </c>
      <c r="K2" s="13" t="s">
        <v>78</v>
      </c>
      <c r="L2" s="5" t="s">
        <v>18</v>
      </c>
    </row>
    <row r="3" spans="1:12" ht="24.9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6"/>
      <c r="L3" s="6">
        <f>(SUM((A3-50)/10*3,(B3-50)/10*3,(C3-50)/10*3,(D3-50)/10*3,(E3-50)/10*3,(F3-50)/10*3,(G3-50)/10*3,(H3-50)/10*3,(I3-50)/10*3,(J3-50)/10*3,(K3-50)/10*3))/33</f>
        <v>-5</v>
      </c>
    </row>
    <row r="7" spans="1:12" ht="21" customHeight="1">
      <c r="A7" s="20" t="s">
        <v>91</v>
      </c>
      <c r="B7" s="21"/>
      <c r="C7" s="21"/>
      <c r="D7" s="21"/>
      <c r="E7" s="21"/>
      <c r="F7" s="21"/>
      <c r="G7" s="21"/>
      <c r="H7" s="21"/>
      <c r="I7" s="21"/>
      <c r="J7" s="21"/>
      <c r="K7" s="21"/>
    </row>
  </sheetData>
  <mergeCells count="2">
    <mergeCell ref="A1:L1"/>
    <mergeCell ref="A7:K7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社会工作</vt:lpstr>
      <vt:lpstr>行政管理</vt:lpstr>
      <vt:lpstr>公共事业管理（医学法学）</vt:lpstr>
      <vt:lpstr>公共事业管理</vt:lpstr>
      <vt:lpstr>信息管理与信息系统</vt:lpstr>
      <vt:lpstr>人力资源管理</vt:lpstr>
      <vt:lpstr>国际经济与贸易</vt:lpstr>
      <vt:lpstr>工商管理</vt:lpstr>
      <vt:lpstr>市场营销</vt:lpstr>
      <vt:lpstr>电子商务</vt:lpstr>
      <vt:lpstr>会计学</vt:lpstr>
      <vt:lpstr>物流管理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2020-01-15T06:28:52Z</dcterms:modified>
</cp:coreProperties>
</file>